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8195" windowHeight="7095"/>
  </bookViews>
  <sheets>
    <sheet name="重庆合格名单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A188" i="2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<sst xmlns="http://schemas.openxmlformats.org/spreadsheetml/2006/main" count="379" uniqueCount="342">
  <si>
    <t>考号</t>
  </si>
  <si>
    <t>姓名</t>
  </si>
  <si>
    <t>单位</t>
  </si>
  <si>
    <t>孙冰峰</t>
  </si>
  <si>
    <t>贵州六盘水市水矿总医院</t>
  </si>
  <si>
    <t>郑建伟</t>
  </si>
  <si>
    <t>四川省泸州市合江县人民医院</t>
  </si>
  <si>
    <t>邱德松</t>
  </si>
  <si>
    <t>朱云祥</t>
  </si>
  <si>
    <t>四川省广元市中心医院</t>
  </si>
  <si>
    <t>徐圣君</t>
  </si>
  <si>
    <t>苟峰</t>
  </si>
  <si>
    <t>贵州省六盘水市水矿集团总医院</t>
  </si>
  <si>
    <t>刘婧</t>
  </si>
  <si>
    <t>胡银燕</t>
  </si>
  <si>
    <t>刘洪清</t>
  </si>
  <si>
    <t>四川省绵竹市人民医院</t>
  </si>
  <si>
    <t>邓琳</t>
  </si>
  <si>
    <t>四川省广汉市人民医院ICU</t>
  </si>
  <si>
    <t>虎琼华</t>
  </si>
  <si>
    <t>四川省攀枝花市中心医院</t>
  </si>
  <si>
    <t>张泓</t>
  </si>
  <si>
    <t>安徽医科大学第一附属医院</t>
  </si>
  <si>
    <t>郭琳</t>
  </si>
  <si>
    <t>刘正会</t>
  </si>
  <si>
    <t>陈勇</t>
  </si>
  <si>
    <t>重庆市大足县人民医院</t>
  </si>
  <si>
    <t>魏旭升</t>
  </si>
  <si>
    <t>王友华</t>
  </si>
  <si>
    <t>曹艺</t>
  </si>
  <si>
    <t>康小兰</t>
  </si>
  <si>
    <t>李强</t>
  </si>
  <si>
    <t>刘维高</t>
  </si>
  <si>
    <t>钟璇</t>
  </si>
  <si>
    <t>潘鹏飞</t>
  </si>
  <si>
    <t>敬慧丹</t>
  </si>
  <si>
    <t>李辉</t>
  </si>
  <si>
    <t>广东省人民医院</t>
  </si>
  <si>
    <t>张晓斌</t>
  </si>
  <si>
    <t>王延欢</t>
  </si>
  <si>
    <t>谭云辉</t>
  </si>
  <si>
    <t>周会敏</t>
  </si>
  <si>
    <t>赵仿</t>
  </si>
  <si>
    <t>张超</t>
  </si>
  <si>
    <t>赵中林</t>
  </si>
  <si>
    <t>重庆市第五人民医院</t>
  </si>
  <si>
    <t>曹建伟</t>
  </si>
  <si>
    <t>四川省自贡市第一人民医院</t>
  </si>
  <si>
    <t>龚鸿昌</t>
  </si>
  <si>
    <t>杨钧</t>
  </si>
  <si>
    <t>刘玉华</t>
  </si>
  <si>
    <t>杨天星</t>
  </si>
  <si>
    <t>周传正</t>
  </si>
  <si>
    <t>孙凤莲</t>
  </si>
  <si>
    <t>王锐</t>
  </si>
  <si>
    <t>柳颖</t>
  </si>
  <si>
    <t>段莉莉</t>
  </si>
  <si>
    <t>王鹏</t>
  </si>
  <si>
    <t>重庆市长寿区人民医院</t>
  </si>
  <si>
    <t>李丹</t>
  </si>
  <si>
    <t>重庆医科大学附属永川医院</t>
  </si>
  <si>
    <t>蒋世双</t>
  </si>
  <si>
    <t>苟小红</t>
  </si>
  <si>
    <t>苏民</t>
  </si>
  <si>
    <t>胡世华</t>
  </si>
  <si>
    <t>李雄文</t>
  </si>
  <si>
    <t>刘文操</t>
  </si>
  <si>
    <t>山西省人民医院</t>
  </si>
  <si>
    <t>滕建军</t>
  </si>
  <si>
    <t>四川省德阳市罗江县人民医院</t>
  </si>
  <si>
    <t>张远顺</t>
  </si>
  <si>
    <t>重庆市璧山县人民医院</t>
  </si>
  <si>
    <t>李力</t>
  </si>
  <si>
    <t>李晓玉</t>
  </si>
  <si>
    <t>朱宏泉</t>
  </si>
  <si>
    <t>江西省赣南医学院第一附属医院</t>
  </si>
  <si>
    <t>陈兵</t>
  </si>
  <si>
    <t>黄祖珍</t>
  </si>
  <si>
    <t>赵锋利</t>
  </si>
  <si>
    <t>刘顺碧</t>
  </si>
  <si>
    <t>殷秀梅</t>
  </si>
  <si>
    <t>徐俊</t>
  </si>
  <si>
    <t>张俊玲</t>
  </si>
  <si>
    <t>丁培志</t>
  </si>
  <si>
    <t>浙江省丽水市中心医院</t>
  </si>
  <si>
    <t>潘群婕</t>
  </si>
  <si>
    <t>晋照明</t>
  </si>
  <si>
    <t>李国辉</t>
  </si>
  <si>
    <t>河北省迁安市中医医院</t>
  </si>
  <si>
    <t>王艳丽</t>
  </si>
  <si>
    <t>河北省迁安市人民医院</t>
  </si>
  <si>
    <t>张永辉</t>
  </si>
  <si>
    <t>陶文</t>
  </si>
  <si>
    <t>程森中</t>
  </si>
  <si>
    <t>肖汉</t>
  </si>
  <si>
    <t>湖南省益阳市中心医院</t>
  </si>
  <si>
    <t>龙雪梅</t>
  </si>
  <si>
    <t>李天泉</t>
  </si>
  <si>
    <t>何萍</t>
  </si>
  <si>
    <t>重庆市第三军医大学西南医院</t>
  </si>
  <si>
    <t>朱静</t>
  </si>
  <si>
    <t>四川省遂宁市中医院</t>
  </si>
  <si>
    <t>李蕊</t>
  </si>
  <si>
    <t>重庆市肿瘤研究所</t>
  </si>
  <si>
    <t>陈万</t>
  </si>
  <si>
    <t>张宁</t>
  </si>
  <si>
    <t>重庆市肿瘤医院</t>
  </si>
  <si>
    <t>赵红芳</t>
  </si>
  <si>
    <t>北京中医药大学东直门医院</t>
  </si>
  <si>
    <t>杨涛</t>
  </si>
  <si>
    <t>高见</t>
  </si>
  <si>
    <t>鲁力</t>
  </si>
  <si>
    <t>重庆急救医疗中心</t>
  </si>
  <si>
    <t>李黎明</t>
  </si>
  <si>
    <t>北京清华大学第一附属医院</t>
  </si>
  <si>
    <t>苏晓林</t>
  </si>
  <si>
    <t>周凯</t>
  </si>
  <si>
    <t>杨平</t>
  </si>
  <si>
    <t>重庆市急救医疗中心</t>
  </si>
  <si>
    <t>程黎</t>
  </si>
  <si>
    <t>刘辉</t>
  </si>
  <si>
    <t>安徽省亳州市人民医院</t>
  </si>
  <si>
    <t>张贺</t>
  </si>
  <si>
    <t>朱炜华</t>
  </si>
  <si>
    <t>邓咣邑</t>
  </si>
  <si>
    <t>刘欧亚</t>
  </si>
  <si>
    <t>张媛莉</t>
  </si>
  <si>
    <t>广东医学院附属医院</t>
  </si>
  <si>
    <t>甘玲</t>
  </si>
  <si>
    <t>何彩霞</t>
  </si>
  <si>
    <t>陈晗</t>
  </si>
  <si>
    <t>福建省立医院</t>
  </si>
  <si>
    <t>徐丹</t>
  </si>
  <si>
    <t>贺群礼</t>
  </si>
  <si>
    <t>赵士兵</t>
  </si>
  <si>
    <t>翁燕娜</t>
  </si>
  <si>
    <t>广东省中医院</t>
  </si>
  <si>
    <t>王娟</t>
  </si>
  <si>
    <t>重庆市西南医院</t>
  </si>
  <si>
    <t>贺慧</t>
  </si>
  <si>
    <t>潘传亮</t>
  </si>
  <si>
    <t>毛志有</t>
  </si>
  <si>
    <t>王万林</t>
  </si>
  <si>
    <t>程蓉</t>
  </si>
  <si>
    <t>余香梅</t>
  </si>
  <si>
    <t>任毅</t>
  </si>
  <si>
    <t>熊乐</t>
  </si>
  <si>
    <t>重庆市江津区人民医院</t>
  </si>
  <si>
    <t>王玉辉</t>
  </si>
  <si>
    <t>逯林欣</t>
  </si>
  <si>
    <t>孙平莲</t>
  </si>
  <si>
    <t>山西省吕梁市人民医院</t>
  </si>
  <si>
    <t>张戈</t>
  </si>
  <si>
    <t>李巍</t>
  </si>
  <si>
    <t>重庆市巫山县医院</t>
  </si>
  <si>
    <t>徐玲文</t>
  </si>
  <si>
    <t>张朝贵</t>
  </si>
  <si>
    <t>杜宏瑞</t>
  </si>
  <si>
    <t>范青香</t>
  </si>
  <si>
    <t>张邦国</t>
  </si>
  <si>
    <t>熊中华</t>
  </si>
  <si>
    <t>四川省肿瘤医院</t>
  </si>
  <si>
    <t>刘一</t>
  </si>
  <si>
    <t>中国人民解放军空军总医院</t>
  </si>
  <si>
    <t>成群</t>
  </si>
  <si>
    <t>秦静</t>
  </si>
  <si>
    <t>雷元辉</t>
  </si>
  <si>
    <t>邱显鹏</t>
  </si>
  <si>
    <t>陈继军</t>
  </si>
  <si>
    <t>颜廷爽</t>
  </si>
  <si>
    <t>山东省章丘市人民医院重症医学科</t>
  </si>
  <si>
    <t>杨雪飞</t>
  </si>
  <si>
    <t>雷洋</t>
  </si>
  <si>
    <t>何炳灵</t>
  </si>
  <si>
    <t>黄斌</t>
  </si>
  <si>
    <t>重庆医科大学附属第二医院</t>
  </si>
  <si>
    <t>王鹏飞</t>
  </si>
  <si>
    <t>陈晓东</t>
  </si>
  <si>
    <t>吴砚樵</t>
  </si>
  <si>
    <t>喻恒</t>
  </si>
  <si>
    <t>重庆市沙区人民医院</t>
  </si>
  <si>
    <t>李进</t>
  </si>
  <si>
    <t>张玉平</t>
  </si>
  <si>
    <t>重庆医科大学附属第一医院</t>
  </si>
  <si>
    <t>张华</t>
  </si>
  <si>
    <t>王亮</t>
  </si>
  <si>
    <t>陈丹</t>
  </si>
  <si>
    <t>唐鸿</t>
  </si>
  <si>
    <t>叶琳</t>
  </si>
  <si>
    <t>刘煜亮</t>
  </si>
  <si>
    <t>宗开灿</t>
  </si>
  <si>
    <t>苏德</t>
  </si>
  <si>
    <t>谌宏军</t>
  </si>
  <si>
    <t>李运泽</t>
  </si>
  <si>
    <t>重庆市合川区人民医院</t>
  </si>
  <si>
    <t>张德春</t>
  </si>
  <si>
    <t>重庆市万州区人民医院</t>
  </si>
  <si>
    <t>黄伟</t>
  </si>
  <si>
    <t>邓利艳</t>
  </si>
  <si>
    <t>万再军</t>
  </si>
  <si>
    <t>宋娟</t>
  </si>
  <si>
    <t>重庆市垫江县中医院</t>
  </si>
  <si>
    <t>陈义林</t>
  </si>
  <si>
    <t>范晶</t>
  </si>
  <si>
    <t>汪飞</t>
  </si>
  <si>
    <t>杜磊</t>
  </si>
  <si>
    <t>重庆市第一人民医院</t>
  </si>
  <si>
    <t>吴倩</t>
  </si>
  <si>
    <t>吴桂新</t>
  </si>
  <si>
    <t>游波</t>
  </si>
  <si>
    <t>中国人民解放军324医院</t>
  </si>
  <si>
    <t>周兰</t>
  </si>
  <si>
    <t>吴显川</t>
  </si>
  <si>
    <t>蔡八元</t>
  </si>
  <si>
    <t>冯晓东</t>
  </si>
  <si>
    <t>庞永诚</t>
  </si>
  <si>
    <t>黄建</t>
  </si>
  <si>
    <t>武警重庆市总队医院</t>
  </si>
  <si>
    <t>李国智</t>
  </si>
  <si>
    <t>刘成芳</t>
  </si>
  <si>
    <t>重庆市北部新区第一人民医院</t>
  </si>
  <si>
    <t>涂朗</t>
  </si>
  <si>
    <t>魏敬松</t>
  </si>
  <si>
    <t>吴治伟</t>
  </si>
  <si>
    <t>张学森</t>
  </si>
  <si>
    <t>田野</t>
  </si>
  <si>
    <t>重庆市开县人民医院</t>
  </si>
  <si>
    <t>高秋琦</t>
  </si>
  <si>
    <t>黄辉煌</t>
  </si>
  <si>
    <t>杨进军</t>
  </si>
  <si>
    <t>重庆市第九人民医院</t>
  </si>
  <si>
    <t>陈杰</t>
  </si>
  <si>
    <t>龙颖</t>
  </si>
  <si>
    <t>邓清军</t>
  </si>
  <si>
    <t>向志国</t>
  </si>
  <si>
    <t>朱学武</t>
  </si>
  <si>
    <t>刘媛</t>
  </si>
  <si>
    <t>陕西省汉中市中心医院</t>
  </si>
  <si>
    <t>张诚</t>
  </si>
  <si>
    <t>唐昊</t>
  </si>
  <si>
    <t>艾辉</t>
  </si>
  <si>
    <t>谢丹</t>
  </si>
  <si>
    <t>刘鹏宇</t>
  </si>
  <si>
    <t>河南省新乡医学院第三附属医院</t>
  </si>
  <si>
    <t>重庆市沙坪坝区人民医院</t>
  </si>
  <si>
    <t>四川省成都市第三人民医院</t>
    <phoneticPr fontId="2" type="noConversion"/>
  </si>
  <si>
    <t>四川省成都市老年病医院</t>
    <phoneticPr fontId="2" type="noConversion"/>
  </si>
  <si>
    <t>重庆市江津区中心医院</t>
    <phoneticPr fontId="2" type="noConversion"/>
  </si>
  <si>
    <t>湖北省航天医院</t>
    <phoneticPr fontId="2" type="noConversion"/>
  </si>
  <si>
    <t xml:space="preserve">重庆市璧山县人民医院 </t>
    <phoneticPr fontId="2" type="noConversion"/>
  </si>
  <si>
    <t xml:space="preserve">重庆市璧山县人民医院 </t>
    <phoneticPr fontId="2" type="noConversion"/>
  </si>
  <si>
    <t>四川省自贡市第一人民医院</t>
    <phoneticPr fontId="2" type="noConversion"/>
  </si>
  <si>
    <t>四川省内江市第二人民医院</t>
    <phoneticPr fontId="2" type="noConversion"/>
  </si>
  <si>
    <t>重庆市三峡中心医院</t>
    <phoneticPr fontId="2" type="noConversion"/>
  </si>
  <si>
    <t>中国人民解放军第三军医大学大坪医院</t>
    <phoneticPr fontId="2" type="noConversion"/>
  </si>
  <si>
    <t>湖北省宜都市第二人民医院</t>
    <phoneticPr fontId="2" type="noConversion"/>
  </si>
  <si>
    <t>重庆市铜梁县人民医院</t>
    <phoneticPr fontId="2" type="noConversion"/>
  </si>
  <si>
    <t>四川省成都市老年病医院</t>
    <phoneticPr fontId="2" type="noConversion"/>
  </si>
  <si>
    <t>四川省成都市核工业416医院</t>
    <phoneticPr fontId="2" type="noConversion"/>
  </si>
  <si>
    <t>重庆市铜梁县人民医院</t>
    <phoneticPr fontId="2" type="noConversion"/>
  </si>
  <si>
    <t>江苏省徐州医学院第二附属医院</t>
    <phoneticPr fontId="2" type="noConversion"/>
  </si>
  <si>
    <t>四川省广汉市人民医院</t>
    <phoneticPr fontId="2" type="noConversion"/>
  </si>
  <si>
    <t>重庆市江津区中心医院</t>
    <phoneticPr fontId="2" type="noConversion"/>
  </si>
  <si>
    <t>四川省威远县人民医院</t>
    <phoneticPr fontId="2" type="noConversion"/>
  </si>
  <si>
    <t>四川省绵阳四0四医院</t>
    <phoneticPr fontId="2" type="noConversion"/>
  </si>
  <si>
    <t>四川省自贡市第一人民医院</t>
    <phoneticPr fontId="2" type="noConversion"/>
  </si>
  <si>
    <t>山西省临汾市人民医院</t>
    <phoneticPr fontId="2" type="noConversion"/>
  </si>
  <si>
    <t xml:space="preserve">辽宁省大连市友谊医院 </t>
    <phoneticPr fontId="2" type="noConversion"/>
  </si>
  <si>
    <t>四川省内江市第一人民医院</t>
    <phoneticPr fontId="2" type="noConversion"/>
  </si>
  <si>
    <t>广东省东莞市凤岗医院</t>
    <phoneticPr fontId="2" type="noConversion"/>
  </si>
  <si>
    <t>广东省东莞市凤岗医院</t>
    <phoneticPr fontId="2" type="noConversion"/>
  </si>
  <si>
    <t>广西自治区梧州市中医医院</t>
    <phoneticPr fontId="2" type="noConversion"/>
  </si>
  <si>
    <t>四川省内江市第二人民医院</t>
    <phoneticPr fontId="2" type="noConversion"/>
  </si>
  <si>
    <t>四川省成都市第三人民医院</t>
    <phoneticPr fontId="2" type="noConversion"/>
  </si>
  <si>
    <t>贵州省首钢水钢总医院</t>
    <phoneticPr fontId="2" type="noConversion"/>
  </si>
  <si>
    <t>四川省自贡市第四人民医院</t>
    <phoneticPr fontId="2" type="noConversion"/>
  </si>
  <si>
    <t>广东省广州中医药大学第一附属医院</t>
    <phoneticPr fontId="2" type="noConversion"/>
  </si>
  <si>
    <t>中国人民解放军成都军区总医院</t>
    <phoneticPr fontId="2" type="noConversion"/>
  </si>
  <si>
    <t>中国人民解放军成都军区总医院</t>
    <phoneticPr fontId="2" type="noConversion"/>
  </si>
  <si>
    <t>四川省自贡市第一人民医院</t>
    <phoneticPr fontId="2" type="noConversion"/>
  </si>
  <si>
    <t>山西省太原市人民医院</t>
    <phoneticPr fontId="2" type="noConversion"/>
  </si>
  <si>
    <t>四川省成都市龙泉驿区第一人民医院</t>
    <phoneticPr fontId="2" type="noConversion"/>
  </si>
  <si>
    <t xml:space="preserve">中国人民解放军第三军医大学西南医院 </t>
    <phoneticPr fontId="2" type="noConversion"/>
  </si>
  <si>
    <t>重庆市重钢总医院</t>
    <phoneticPr fontId="2" type="noConversion"/>
  </si>
  <si>
    <t>四川省绵阳市四0四医院</t>
    <phoneticPr fontId="2" type="noConversion"/>
  </si>
  <si>
    <t>湖北省利川市人民医院</t>
    <phoneticPr fontId="2" type="noConversion"/>
  </si>
  <si>
    <t xml:space="preserve">重庆市綦江县人民医院 </t>
    <phoneticPr fontId="2" type="noConversion"/>
  </si>
  <si>
    <t>四川省成都市新都区人民医院</t>
    <phoneticPr fontId="2" type="noConversion"/>
  </si>
  <si>
    <t>湖北省武汉市普爱医院</t>
    <phoneticPr fontId="2" type="noConversion"/>
  </si>
  <si>
    <t xml:space="preserve">四川省成都市郫县人民医院 </t>
    <phoneticPr fontId="2" type="noConversion"/>
  </si>
  <si>
    <t>四川省川北医学院附属医院</t>
    <phoneticPr fontId="2" type="noConversion"/>
  </si>
  <si>
    <t>四川省泸州医学院附属医院</t>
    <phoneticPr fontId="2" type="noConversion"/>
  </si>
  <si>
    <t>云南省昆明医学院第二附属医院</t>
    <phoneticPr fontId="2" type="noConversion"/>
  </si>
  <si>
    <t>贵州省贵阳市第二人民医院</t>
    <phoneticPr fontId="2" type="noConversion"/>
  </si>
  <si>
    <t>云南省昆明医学院第二附属医院</t>
    <phoneticPr fontId="2" type="noConversion"/>
  </si>
  <si>
    <t>河北省唐山市工人医院</t>
    <phoneticPr fontId="2" type="noConversion"/>
  </si>
  <si>
    <t>湖南省长沙市第四医院</t>
    <phoneticPr fontId="2" type="noConversion"/>
  </si>
  <si>
    <t>重庆医科大学第一附属医院</t>
    <phoneticPr fontId="2" type="noConversion"/>
  </si>
  <si>
    <t xml:space="preserve">安徽蚌埠医学院第一附属医院 </t>
    <phoneticPr fontId="2" type="noConversion"/>
  </si>
  <si>
    <t xml:space="preserve">湖南省株洲市一医院 </t>
    <phoneticPr fontId="2" type="noConversion"/>
  </si>
  <si>
    <t>四川省成都市第三人民医院</t>
    <phoneticPr fontId="2" type="noConversion"/>
  </si>
  <si>
    <t>中国解放军第三十七医院</t>
    <phoneticPr fontId="2" type="noConversion"/>
  </si>
  <si>
    <t>贵州省道真自治县人民医院</t>
    <phoneticPr fontId="2" type="noConversion"/>
  </si>
  <si>
    <t>中国人民解放军第四五二医院</t>
    <phoneticPr fontId="2" type="noConversion"/>
  </si>
  <si>
    <t>中国人民解放军第四五二医院</t>
    <phoneticPr fontId="2" type="noConversion"/>
  </si>
  <si>
    <t>河北省唐山市工人医院</t>
    <phoneticPr fontId="2" type="noConversion"/>
  </si>
  <si>
    <t>四川省成都市龙泉驿区第一人民医院</t>
    <phoneticPr fontId="2" type="noConversion"/>
  </si>
  <si>
    <t>湖北省武汉市第三医院</t>
    <phoneticPr fontId="2" type="noConversion"/>
  </si>
  <si>
    <t>四川省宜宾市第二人民医院</t>
    <phoneticPr fontId="2" type="noConversion"/>
  </si>
  <si>
    <t>陕西省延安市人民医院</t>
    <phoneticPr fontId="2" type="noConversion"/>
  </si>
  <si>
    <t>山西省晋城市人民医院</t>
    <phoneticPr fontId="2" type="noConversion"/>
  </si>
  <si>
    <t>四川省成都市青白江区人民医院</t>
    <phoneticPr fontId="2" type="noConversion"/>
  </si>
  <si>
    <t>四川省内江市第一人民医院</t>
    <phoneticPr fontId="2" type="noConversion"/>
  </si>
  <si>
    <t>甘肃省兰州大学第二医院</t>
    <phoneticPr fontId="2" type="noConversion"/>
  </si>
  <si>
    <t xml:space="preserve">四川省自贡市第四人民医院中心 </t>
    <phoneticPr fontId="2" type="noConversion"/>
  </si>
  <si>
    <t xml:space="preserve">四川省自贡市第四人民医院中心 </t>
    <phoneticPr fontId="2" type="noConversion"/>
  </si>
  <si>
    <t xml:space="preserve">四川省自贡市第四人民医院中心 </t>
    <phoneticPr fontId="2" type="noConversion"/>
  </si>
  <si>
    <t>中国人民解放军第三军医大学大坪医院</t>
    <phoneticPr fontId="2" type="noConversion"/>
  </si>
  <si>
    <t>中国人民解放军第三军医大学大坪医院</t>
    <phoneticPr fontId="2" type="noConversion"/>
  </si>
  <si>
    <t>贵州省遵义医学院附属医院</t>
    <phoneticPr fontId="2" type="noConversion"/>
  </si>
  <si>
    <t>贵州省遵义医学院附属医院</t>
    <phoneticPr fontId="2" type="noConversion"/>
  </si>
  <si>
    <t>重庆市秀山土家族苗族自治县人民医院</t>
    <phoneticPr fontId="2" type="noConversion"/>
  </si>
  <si>
    <t>重庆市肿瘤医院</t>
    <phoneticPr fontId="2" type="noConversion"/>
  </si>
  <si>
    <t>四川省达州市中西医结合医院</t>
    <phoneticPr fontId="2" type="noConversion"/>
  </si>
  <si>
    <t>四川省夹江县人民医院</t>
    <phoneticPr fontId="2" type="noConversion"/>
  </si>
  <si>
    <t>四川省绵竹市人民医院</t>
    <phoneticPr fontId="2" type="noConversion"/>
  </si>
  <si>
    <t>云南省昆明市中医医院</t>
    <phoneticPr fontId="2" type="noConversion"/>
  </si>
  <si>
    <t>四川省江油市903医院</t>
    <phoneticPr fontId="2" type="noConversion"/>
  </si>
  <si>
    <t>四川省射洪县人民医院</t>
    <phoneticPr fontId="2" type="noConversion"/>
  </si>
  <si>
    <t>中国人民解放军第三十七医院</t>
    <phoneticPr fontId="2" type="noConversion"/>
  </si>
  <si>
    <t>广东省番禺市中心医院</t>
    <phoneticPr fontId="2" type="noConversion"/>
  </si>
  <si>
    <t>中国人民解放军第三十七医院</t>
    <phoneticPr fontId="2" type="noConversion"/>
  </si>
  <si>
    <t>浙江省温州医学院附属第一医院</t>
    <phoneticPr fontId="2" type="noConversion"/>
  </si>
  <si>
    <t>中国人民解放军302医院</t>
    <phoneticPr fontId="2" type="noConversion"/>
  </si>
  <si>
    <t>四川省遂宁市中心医院</t>
    <phoneticPr fontId="2" type="noConversion"/>
  </si>
  <si>
    <t>中国人民解放军第三军医大学西南医院</t>
    <phoneticPr fontId="2" type="noConversion"/>
  </si>
  <si>
    <t>重庆市丰都县人民医院</t>
    <phoneticPr fontId="2" type="noConversion"/>
  </si>
  <si>
    <t>重庆市丰都县人民医院</t>
    <phoneticPr fontId="2" type="noConversion"/>
  </si>
  <si>
    <t>重庆市奉节县人民医院</t>
    <phoneticPr fontId="2" type="noConversion"/>
  </si>
  <si>
    <t>中国人民解放军第三军医大学大坪医院</t>
    <phoneticPr fontId="2" type="noConversion"/>
  </si>
  <si>
    <t>浙江省杭州市绿城医院</t>
    <phoneticPr fontId="2" type="noConversion"/>
  </si>
  <si>
    <t>尤学理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</si>
</sst>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9"/>
  <sheetViews>
    <sheetView tabSelected="1" topLeftCell="A109" workbookViewId="0">
      <selection activeCell="C10" sqref="C10"/>
    </sheetView>
  </sheetViews>
  <sheetFormatPr defaultRowHeight="13.5"/>
  <cols>
    <col min="1" max="1" width="9" style="4"/>
    <col min="2" max="2" width="11.25" style="4" customWidth="1"/>
    <col min="3" max="3" width="38.25" style="4" customWidth="1"/>
    <col min="4" max="16384" width="9" style="1"/>
  </cols>
  <sheetData>
    <row r="1" spans="1:3" s="6" customFormat="1" ht="14.25">
      <c r="A1" s="5" t="s">
        <v>0</v>
      </c>
      <c r="B1" s="5" t="s">
        <v>1</v>
      </c>
      <c r="C1" s="5" t="s">
        <v>2</v>
      </c>
    </row>
    <row r="2" spans="1:3" ht="14.25">
      <c r="A2" s="2" t="str">
        <f>"100001"</f>
        <v>100001</v>
      </c>
      <c r="B2" s="2" t="s">
        <v>3</v>
      </c>
      <c r="C2" s="2" t="s">
        <v>4</v>
      </c>
    </row>
    <row r="3" spans="1:3" ht="14.25">
      <c r="A3" s="2" t="str">
        <f>"100002"</f>
        <v>100002</v>
      </c>
      <c r="B3" s="2" t="s">
        <v>5</v>
      </c>
      <c r="C3" s="2" t="s">
        <v>6</v>
      </c>
    </row>
    <row r="4" spans="1:3" ht="14.25">
      <c r="A4" s="2" t="str">
        <f>"100005"</f>
        <v>100005</v>
      </c>
      <c r="B4" s="2" t="s">
        <v>7</v>
      </c>
      <c r="C4" s="2" t="s">
        <v>245</v>
      </c>
    </row>
    <row r="5" spans="1:3" ht="14.25">
      <c r="A5" s="2" t="str">
        <f>"100006"</f>
        <v>100006</v>
      </c>
      <c r="B5" s="2" t="s">
        <v>8</v>
      </c>
      <c r="C5" s="2" t="s">
        <v>9</v>
      </c>
    </row>
    <row r="6" spans="1:3" ht="14.25">
      <c r="A6" s="2" t="str">
        <f>"100008"</f>
        <v>100008</v>
      </c>
      <c r="B6" s="2" t="s">
        <v>10</v>
      </c>
      <c r="C6" s="2" t="s">
        <v>246</v>
      </c>
    </row>
    <row r="7" spans="1:3" ht="14.25">
      <c r="A7" s="2" t="str">
        <f>"100009"</f>
        <v>100009</v>
      </c>
      <c r="B7" s="2" t="s">
        <v>11</v>
      </c>
      <c r="C7" s="2" t="s">
        <v>12</v>
      </c>
    </row>
    <row r="8" spans="1:3" ht="14.25">
      <c r="A8" s="2" t="str">
        <f>"100011"</f>
        <v>100011</v>
      </c>
      <c r="B8" s="2" t="s">
        <v>13</v>
      </c>
      <c r="C8" s="2" t="s">
        <v>247</v>
      </c>
    </row>
    <row r="9" spans="1:3" ht="14.25">
      <c r="A9" s="2" t="str">
        <f>"100014"</f>
        <v>100014</v>
      </c>
      <c r="B9" s="2" t="s">
        <v>14</v>
      </c>
      <c r="C9" s="2" t="s">
        <v>248</v>
      </c>
    </row>
    <row r="10" spans="1:3" ht="14.25">
      <c r="A10" s="2" t="str">
        <f>"100015"</f>
        <v>100015</v>
      </c>
      <c r="B10" s="2" t="s">
        <v>15</v>
      </c>
      <c r="C10" s="2" t="s">
        <v>16</v>
      </c>
    </row>
    <row r="11" spans="1:3" ht="14.25">
      <c r="A11" s="2" t="str">
        <f>"100016"</f>
        <v>100016</v>
      </c>
      <c r="B11" s="2" t="s">
        <v>17</v>
      </c>
      <c r="C11" s="2" t="s">
        <v>18</v>
      </c>
    </row>
    <row r="12" spans="1:3" ht="14.25">
      <c r="A12" s="2" t="str">
        <f>"100017"</f>
        <v>100017</v>
      </c>
      <c r="B12" s="2" t="s">
        <v>19</v>
      </c>
      <c r="C12" s="2" t="s">
        <v>20</v>
      </c>
    </row>
    <row r="13" spans="1:3" ht="14.25">
      <c r="A13" s="2" t="str">
        <f>"100018"</f>
        <v>100018</v>
      </c>
      <c r="B13" s="2" t="s">
        <v>21</v>
      </c>
      <c r="C13" s="2" t="s">
        <v>22</v>
      </c>
    </row>
    <row r="14" spans="1:3" ht="14.25">
      <c r="A14" s="2" t="str">
        <f>"100019"</f>
        <v>100019</v>
      </c>
      <c r="B14" s="2" t="s">
        <v>23</v>
      </c>
      <c r="C14" s="2" t="s">
        <v>249</v>
      </c>
    </row>
    <row r="15" spans="1:3" ht="14.25">
      <c r="A15" s="2" t="str">
        <f>"100020"</f>
        <v>100020</v>
      </c>
      <c r="B15" s="2" t="s">
        <v>24</v>
      </c>
      <c r="C15" s="2" t="s">
        <v>250</v>
      </c>
    </row>
    <row r="16" spans="1:3" ht="14.25">
      <c r="A16" s="2" t="str">
        <f>"100021"</f>
        <v>100021</v>
      </c>
      <c r="B16" s="2" t="s">
        <v>25</v>
      </c>
      <c r="C16" s="2" t="s">
        <v>26</v>
      </c>
    </row>
    <row r="17" spans="1:3" ht="14.25">
      <c r="A17" s="2" t="str">
        <f>"100022"</f>
        <v>100022</v>
      </c>
      <c r="B17" s="2" t="s">
        <v>27</v>
      </c>
      <c r="C17" s="2" t="s">
        <v>26</v>
      </c>
    </row>
    <row r="18" spans="1:3" ht="14.25">
      <c r="A18" s="2" t="str">
        <f>"100023"</f>
        <v>100023</v>
      </c>
      <c r="B18" s="2" t="s">
        <v>28</v>
      </c>
      <c r="C18" s="2" t="s">
        <v>26</v>
      </c>
    </row>
    <row r="19" spans="1:3" ht="14.25">
      <c r="A19" s="2" t="str">
        <f>"100024"</f>
        <v>100024</v>
      </c>
      <c r="B19" s="2" t="s">
        <v>29</v>
      </c>
      <c r="C19" s="2" t="s">
        <v>26</v>
      </c>
    </row>
    <row r="20" spans="1:3" ht="14.25">
      <c r="A20" s="2" t="str">
        <f>"100025"</f>
        <v>100025</v>
      </c>
      <c r="B20" s="2" t="s">
        <v>30</v>
      </c>
      <c r="C20" s="2" t="s">
        <v>26</v>
      </c>
    </row>
    <row r="21" spans="1:3" ht="14.25">
      <c r="A21" s="2" t="str">
        <f>"100028"</f>
        <v>100028</v>
      </c>
      <c r="B21" s="2" t="s">
        <v>31</v>
      </c>
      <c r="C21" s="2" t="s">
        <v>251</v>
      </c>
    </row>
    <row r="22" spans="1:3" ht="14.25">
      <c r="A22" s="2" t="str">
        <f>"100029"</f>
        <v>100029</v>
      </c>
      <c r="B22" s="2" t="s">
        <v>32</v>
      </c>
      <c r="C22" s="2" t="s">
        <v>252</v>
      </c>
    </row>
    <row r="23" spans="1:3" ht="14.25">
      <c r="A23" s="2" t="str">
        <f>"100030"</f>
        <v>100030</v>
      </c>
      <c r="B23" s="2" t="s">
        <v>33</v>
      </c>
      <c r="C23" s="2" t="s">
        <v>252</v>
      </c>
    </row>
    <row r="24" spans="1:3" ht="14.25">
      <c r="A24" s="2" t="str">
        <f>"100031"</f>
        <v>100031</v>
      </c>
      <c r="B24" s="2" t="s">
        <v>34</v>
      </c>
      <c r="C24" s="2" t="s">
        <v>253</v>
      </c>
    </row>
    <row r="25" spans="1:3" ht="14.25">
      <c r="A25" s="2" t="str">
        <f>"100032"</f>
        <v>100032</v>
      </c>
      <c r="B25" s="2" t="s">
        <v>35</v>
      </c>
      <c r="C25" s="2" t="s">
        <v>254</v>
      </c>
    </row>
    <row r="26" spans="1:3" ht="14.25">
      <c r="A26" s="2" t="str">
        <f>"100033"</f>
        <v>100033</v>
      </c>
      <c r="B26" s="2" t="s">
        <v>36</v>
      </c>
      <c r="C26" s="2" t="s">
        <v>37</v>
      </c>
    </row>
    <row r="27" spans="1:3" ht="14.25">
      <c r="A27" s="2" t="str">
        <f>"100035"</f>
        <v>100035</v>
      </c>
      <c r="B27" s="2" t="s">
        <v>38</v>
      </c>
      <c r="C27" s="2" t="s">
        <v>255</v>
      </c>
    </row>
    <row r="28" spans="1:3" ht="14.25">
      <c r="A28" s="2" t="str">
        <f>"100036"</f>
        <v>100036</v>
      </c>
      <c r="B28" s="2" t="s">
        <v>39</v>
      </c>
      <c r="C28" s="2" t="s">
        <v>256</v>
      </c>
    </row>
    <row r="29" spans="1:3" ht="14.25">
      <c r="A29" s="2" t="str">
        <f>"100038"</f>
        <v>100038</v>
      </c>
      <c r="B29" s="2" t="s">
        <v>40</v>
      </c>
      <c r="C29" s="2" t="s">
        <v>257</v>
      </c>
    </row>
    <row r="30" spans="1:3" ht="14.25">
      <c r="A30" s="2" t="str">
        <f>"100040"</f>
        <v>100040</v>
      </c>
      <c r="B30" s="2" t="s">
        <v>41</v>
      </c>
      <c r="C30" s="2" t="s">
        <v>258</v>
      </c>
    </row>
    <row r="31" spans="1:3" ht="14.25">
      <c r="A31" s="2" t="str">
        <f>"100042"</f>
        <v>100042</v>
      </c>
      <c r="B31" s="2" t="s">
        <v>42</v>
      </c>
      <c r="C31" s="2" t="s">
        <v>259</v>
      </c>
    </row>
    <row r="32" spans="1:3" ht="14.25">
      <c r="A32" s="2" t="str">
        <f>"100043"</f>
        <v>100043</v>
      </c>
      <c r="B32" s="2" t="s">
        <v>43</v>
      </c>
      <c r="C32" s="2" t="s">
        <v>260</v>
      </c>
    </row>
    <row r="33" spans="1:3" ht="14.25">
      <c r="A33" s="2" t="str">
        <f>"100044"</f>
        <v>100044</v>
      </c>
      <c r="B33" s="2" t="s">
        <v>44</v>
      </c>
      <c r="C33" s="2" t="s">
        <v>45</v>
      </c>
    </row>
    <row r="34" spans="1:3" ht="14.25">
      <c r="A34" s="2" t="str">
        <f>"100046"</f>
        <v>100046</v>
      </c>
      <c r="B34" s="2" t="s">
        <v>46</v>
      </c>
      <c r="C34" s="2" t="s">
        <v>47</v>
      </c>
    </row>
    <row r="35" spans="1:3" ht="14.25">
      <c r="A35" s="2" t="str">
        <f>"100048"</f>
        <v>100048</v>
      </c>
      <c r="B35" s="2" t="s">
        <v>48</v>
      </c>
      <c r="C35" s="2" t="s">
        <v>261</v>
      </c>
    </row>
    <row r="36" spans="1:3" ht="14.25">
      <c r="A36" s="2" t="str">
        <f>"100049"</f>
        <v>100049</v>
      </c>
      <c r="B36" s="2" t="s">
        <v>49</v>
      </c>
      <c r="C36" s="2" t="s">
        <v>262</v>
      </c>
    </row>
    <row r="37" spans="1:3" ht="14.25">
      <c r="A37" s="2" t="str">
        <f>"100050"</f>
        <v>100050</v>
      </c>
      <c r="B37" s="2" t="s">
        <v>50</v>
      </c>
      <c r="C37" s="2" t="s">
        <v>263</v>
      </c>
    </row>
    <row r="38" spans="1:3" ht="14.25">
      <c r="A38" s="2" t="str">
        <f>"100051"</f>
        <v>100051</v>
      </c>
      <c r="B38" s="2" t="s">
        <v>51</v>
      </c>
      <c r="C38" s="2" t="s">
        <v>264</v>
      </c>
    </row>
    <row r="39" spans="1:3" ht="14.25">
      <c r="A39" s="2" t="str">
        <f>"100052"</f>
        <v>100052</v>
      </c>
      <c r="B39" s="2" t="s">
        <v>52</v>
      </c>
      <c r="C39" s="2" t="s">
        <v>265</v>
      </c>
    </row>
    <row r="40" spans="1:3" ht="14.25">
      <c r="A40" s="2" t="str">
        <f>"100055"</f>
        <v>100055</v>
      </c>
      <c r="B40" s="2" t="s">
        <v>53</v>
      </c>
      <c r="C40" s="2" t="s">
        <v>266</v>
      </c>
    </row>
    <row r="41" spans="1:3" ht="14.25">
      <c r="A41" s="2" t="str">
        <f>"100056"</f>
        <v>100056</v>
      </c>
      <c r="B41" s="2" t="s">
        <v>54</v>
      </c>
      <c r="C41" s="2" t="s">
        <v>266</v>
      </c>
    </row>
    <row r="42" spans="1:3" ht="14.25">
      <c r="A42" s="2" t="str">
        <f>"100057"</f>
        <v>100057</v>
      </c>
      <c r="B42" s="2" t="s">
        <v>55</v>
      </c>
      <c r="C42" s="2" t="s">
        <v>267</v>
      </c>
    </row>
    <row r="43" spans="1:3" ht="14.25">
      <c r="A43" s="2" t="str">
        <f>"100058"</f>
        <v>100058</v>
      </c>
      <c r="B43" s="2" t="s">
        <v>56</v>
      </c>
      <c r="C43" s="2" t="s">
        <v>268</v>
      </c>
    </row>
    <row r="44" spans="1:3" ht="14.25">
      <c r="A44" s="2" t="str">
        <f>"100059"</f>
        <v>100059</v>
      </c>
      <c r="B44" s="2" t="s">
        <v>57</v>
      </c>
      <c r="C44" s="2" t="s">
        <v>58</v>
      </c>
    </row>
    <row r="45" spans="1:3" ht="14.25">
      <c r="A45" s="2" t="str">
        <f>"100061"</f>
        <v>100061</v>
      </c>
      <c r="B45" s="2" t="s">
        <v>59</v>
      </c>
      <c r="C45" s="2" t="s">
        <v>60</v>
      </c>
    </row>
    <row r="46" spans="1:3" ht="14.25">
      <c r="A46" s="2" t="str">
        <f>"100062"</f>
        <v>100062</v>
      </c>
      <c r="B46" s="2" t="s">
        <v>61</v>
      </c>
      <c r="C46" s="2" t="s">
        <v>60</v>
      </c>
    </row>
    <row r="47" spans="1:3" ht="14.25">
      <c r="A47" s="2" t="str">
        <f>"100063"</f>
        <v>100063</v>
      </c>
      <c r="B47" s="2" t="s">
        <v>62</v>
      </c>
      <c r="C47" s="2" t="s">
        <v>60</v>
      </c>
    </row>
    <row r="48" spans="1:3" ht="14.25">
      <c r="A48" s="2" t="str">
        <f>"100065"</f>
        <v>100065</v>
      </c>
      <c r="B48" s="2" t="s">
        <v>63</v>
      </c>
      <c r="C48" s="2" t="s">
        <v>269</v>
      </c>
    </row>
    <row r="49" spans="1:3" ht="14.25">
      <c r="A49" s="2" t="str">
        <f>"100066"</f>
        <v>100066</v>
      </c>
      <c r="B49" s="2" t="s">
        <v>64</v>
      </c>
      <c r="C49" s="2" t="s">
        <v>270</v>
      </c>
    </row>
    <row r="50" spans="1:3" ht="14.25">
      <c r="A50" s="2" t="str">
        <f>"100067"</f>
        <v>100067</v>
      </c>
      <c r="B50" s="2" t="s">
        <v>65</v>
      </c>
      <c r="C50" s="2" t="s">
        <v>271</v>
      </c>
    </row>
    <row r="51" spans="1:3" ht="14.25">
      <c r="A51" s="2" t="str">
        <f>"100068"</f>
        <v>100068</v>
      </c>
      <c r="B51" s="2" t="s">
        <v>66</v>
      </c>
      <c r="C51" s="2" t="s">
        <v>67</v>
      </c>
    </row>
    <row r="52" spans="1:3" ht="14.25">
      <c r="A52" s="2" t="str">
        <f>"100069"</f>
        <v>100069</v>
      </c>
      <c r="B52" s="2" t="s">
        <v>68</v>
      </c>
      <c r="C52" s="2" t="s">
        <v>69</v>
      </c>
    </row>
    <row r="53" spans="1:3" ht="14.25">
      <c r="A53" s="2" t="str">
        <f>"100070"</f>
        <v>100070</v>
      </c>
      <c r="B53" s="2" t="s">
        <v>70</v>
      </c>
      <c r="C53" s="2" t="s">
        <v>71</v>
      </c>
    </row>
    <row r="54" spans="1:3" ht="14.25">
      <c r="A54" s="2" t="str">
        <f>"100071"</f>
        <v>100071</v>
      </c>
      <c r="B54" s="2" t="s">
        <v>72</v>
      </c>
      <c r="C54" s="2" t="s">
        <v>272</v>
      </c>
    </row>
    <row r="55" spans="1:3" ht="14.25">
      <c r="A55" s="2" t="str">
        <f>"100072"</f>
        <v>100072</v>
      </c>
      <c r="B55" s="2" t="s">
        <v>73</v>
      </c>
      <c r="C55" s="2" t="s">
        <v>273</v>
      </c>
    </row>
    <row r="56" spans="1:3" ht="14.25">
      <c r="A56" s="2" t="str">
        <f>"100073"</f>
        <v>100073</v>
      </c>
      <c r="B56" s="2" t="s">
        <v>74</v>
      </c>
      <c r="C56" s="2" t="s">
        <v>75</v>
      </c>
    </row>
    <row r="57" spans="1:3" ht="14.25">
      <c r="A57" s="2" t="str">
        <f>"100075"</f>
        <v>100075</v>
      </c>
      <c r="B57" s="2" t="s">
        <v>76</v>
      </c>
      <c r="C57" s="2" t="s">
        <v>274</v>
      </c>
    </row>
    <row r="58" spans="1:3" ht="14.25">
      <c r="A58" s="2" t="str">
        <f>"100076"</f>
        <v>100076</v>
      </c>
      <c r="B58" s="2" t="s">
        <v>77</v>
      </c>
      <c r="C58" s="2" t="s">
        <v>275</v>
      </c>
    </row>
    <row r="59" spans="1:3" ht="14.25">
      <c r="A59" s="2" t="str">
        <f>"100077"</f>
        <v>100077</v>
      </c>
      <c r="B59" s="2" t="s">
        <v>78</v>
      </c>
      <c r="C59" s="2" t="s">
        <v>276</v>
      </c>
    </row>
    <row r="60" spans="1:3" ht="14.25">
      <c r="A60" s="2" t="str">
        <f>"100078"</f>
        <v>100078</v>
      </c>
      <c r="B60" s="2" t="s">
        <v>79</v>
      </c>
      <c r="C60" s="2" t="s">
        <v>277</v>
      </c>
    </row>
    <row r="61" spans="1:3" ht="14.25">
      <c r="A61" s="2" t="str">
        <f>"100079"</f>
        <v>100079</v>
      </c>
      <c r="B61" s="2" t="s">
        <v>80</v>
      </c>
      <c r="C61" s="2" t="s">
        <v>278</v>
      </c>
    </row>
    <row r="62" spans="1:3" ht="14.25">
      <c r="A62" s="2" t="str">
        <f>"100080"</f>
        <v>100080</v>
      </c>
      <c r="B62" s="2" t="s">
        <v>81</v>
      </c>
      <c r="C62" s="2" t="s">
        <v>279</v>
      </c>
    </row>
    <row r="63" spans="1:3" ht="14.25">
      <c r="A63" s="2" t="str">
        <f>"100081"</f>
        <v>100081</v>
      </c>
      <c r="B63" s="2" t="s">
        <v>82</v>
      </c>
      <c r="C63" s="2" t="s">
        <v>280</v>
      </c>
    </row>
    <row r="64" spans="1:3" ht="14.25">
      <c r="A64" s="2" t="str">
        <f>"100082"</f>
        <v>100082</v>
      </c>
      <c r="B64" s="2" t="s">
        <v>83</v>
      </c>
      <c r="C64" s="2" t="s">
        <v>84</v>
      </c>
    </row>
    <row r="65" spans="1:3" ht="14.25">
      <c r="A65" s="2" t="str">
        <f>"100083"</f>
        <v>100083</v>
      </c>
      <c r="B65" s="2" t="s">
        <v>85</v>
      </c>
      <c r="C65" s="2" t="s">
        <v>84</v>
      </c>
    </row>
    <row r="66" spans="1:3" ht="14.25">
      <c r="A66" s="2" t="str">
        <f>"100085"</f>
        <v>100085</v>
      </c>
      <c r="B66" s="2" t="s">
        <v>86</v>
      </c>
      <c r="C66" s="2" t="s">
        <v>281</v>
      </c>
    </row>
    <row r="67" spans="1:3" ht="14.25">
      <c r="A67" s="2" t="str">
        <f>"100086"</f>
        <v>100086</v>
      </c>
      <c r="B67" s="2" t="s">
        <v>87</v>
      </c>
      <c r="C67" s="2" t="s">
        <v>88</v>
      </c>
    </row>
    <row r="68" spans="1:3" ht="14.25">
      <c r="A68" s="2" t="str">
        <f>"100087"</f>
        <v>100087</v>
      </c>
      <c r="B68" s="2" t="s">
        <v>89</v>
      </c>
      <c r="C68" s="2" t="s">
        <v>90</v>
      </c>
    </row>
    <row r="69" spans="1:3" ht="14.25">
      <c r="A69" s="2" t="str">
        <f>"100088"</f>
        <v>100088</v>
      </c>
      <c r="B69" s="2" t="s">
        <v>91</v>
      </c>
      <c r="C69" s="2" t="s">
        <v>282</v>
      </c>
    </row>
    <row r="70" spans="1:3" ht="14.25">
      <c r="A70" s="2" t="str">
        <f>"100090"</f>
        <v>100090</v>
      </c>
      <c r="B70" s="2" t="s">
        <v>92</v>
      </c>
      <c r="C70" s="2" t="s">
        <v>283</v>
      </c>
    </row>
    <row r="71" spans="1:3" ht="14.25">
      <c r="A71" s="2" t="str">
        <f>"100092"</f>
        <v>100092</v>
      </c>
      <c r="B71" s="2" t="s">
        <v>93</v>
      </c>
      <c r="C71" s="2" t="s">
        <v>284</v>
      </c>
    </row>
    <row r="72" spans="1:3" ht="14.25">
      <c r="A72" s="2" t="str">
        <f>"100093"</f>
        <v>100093</v>
      </c>
      <c r="B72" s="2" t="s">
        <v>94</v>
      </c>
      <c r="C72" s="2" t="s">
        <v>95</v>
      </c>
    </row>
    <row r="73" spans="1:3" ht="14.25">
      <c r="A73" s="2" t="str">
        <f>"100094"</f>
        <v>100094</v>
      </c>
      <c r="B73" s="2" t="s">
        <v>96</v>
      </c>
      <c r="C73" s="2" t="s">
        <v>285</v>
      </c>
    </row>
    <row r="74" spans="1:3" ht="14.25">
      <c r="A74" s="2" t="str">
        <f>"100095"</f>
        <v>100095</v>
      </c>
      <c r="B74" s="2" t="s">
        <v>97</v>
      </c>
      <c r="C74" s="2" t="s">
        <v>286</v>
      </c>
    </row>
    <row r="75" spans="1:3" ht="14.25">
      <c r="A75" s="2" t="str">
        <f>"100096"</f>
        <v>100096</v>
      </c>
      <c r="B75" s="2" t="s">
        <v>98</v>
      </c>
      <c r="C75" s="2" t="s">
        <v>99</v>
      </c>
    </row>
    <row r="76" spans="1:3" ht="14.25">
      <c r="A76" s="2" t="str">
        <f>"100097"</f>
        <v>100097</v>
      </c>
      <c r="B76" s="2" t="s">
        <v>100</v>
      </c>
      <c r="C76" s="2" t="s">
        <v>101</v>
      </c>
    </row>
    <row r="77" spans="1:3" ht="14.25">
      <c r="A77" s="2" t="str">
        <f>"100099"</f>
        <v>100099</v>
      </c>
      <c r="B77" s="2" t="s">
        <v>102</v>
      </c>
      <c r="C77" s="2" t="s">
        <v>103</v>
      </c>
    </row>
    <row r="78" spans="1:3" ht="14.25">
      <c r="A78" s="2" t="str">
        <f>"100100"</f>
        <v>100100</v>
      </c>
      <c r="B78" s="2" t="s">
        <v>104</v>
      </c>
      <c r="C78" s="2" t="s">
        <v>287</v>
      </c>
    </row>
    <row r="79" spans="1:3" ht="14.25">
      <c r="A79" s="2" t="str">
        <f>"100102"</f>
        <v>100102</v>
      </c>
      <c r="B79" s="2" t="s">
        <v>105</v>
      </c>
      <c r="C79" s="2" t="s">
        <v>106</v>
      </c>
    </row>
    <row r="80" spans="1:3" ht="14.25">
      <c r="A80" s="2" t="str">
        <f>"100103"</f>
        <v>100103</v>
      </c>
      <c r="B80" s="2" t="s">
        <v>107</v>
      </c>
      <c r="C80" s="2" t="s">
        <v>108</v>
      </c>
    </row>
    <row r="81" spans="1:3" ht="14.25">
      <c r="A81" s="2" t="str">
        <f>"100104"</f>
        <v>100104</v>
      </c>
      <c r="B81" s="2" t="s">
        <v>109</v>
      </c>
      <c r="C81" s="2" t="s">
        <v>288</v>
      </c>
    </row>
    <row r="82" spans="1:3" ht="14.25">
      <c r="A82" s="2" t="str">
        <f>"100105"</f>
        <v>100105</v>
      </c>
      <c r="B82" s="2" t="s">
        <v>110</v>
      </c>
      <c r="C82" s="2" t="s">
        <v>289</v>
      </c>
    </row>
    <row r="83" spans="1:3" ht="14.25">
      <c r="A83" s="2" t="str">
        <f>"100106"</f>
        <v>100106</v>
      </c>
      <c r="B83" s="2" t="s">
        <v>111</v>
      </c>
      <c r="C83" s="2" t="s">
        <v>112</v>
      </c>
    </row>
    <row r="84" spans="1:3" ht="14.25">
      <c r="A84" s="2" t="str">
        <f>"100107"</f>
        <v>100107</v>
      </c>
      <c r="B84" s="2" t="s">
        <v>113</v>
      </c>
      <c r="C84" s="2" t="s">
        <v>114</v>
      </c>
    </row>
    <row r="85" spans="1:3" ht="14.25">
      <c r="A85" s="2" t="str">
        <f>"100108"</f>
        <v>100108</v>
      </c>
      <c r="B85" s="2" t="s">
        <v>115</v>
      </c>
      <c r="C85" s="2" t="s">
        <v>290</v>
      </c>
    </row>
    <row r="86" spans="1:3" ht="14.25">
      <c r="A86" s="2" t="str">
        <f>"100109"</f>
        <v>100109</v>
      </c>
      <c r="B86" s="2" t="s">
        <v>116</v>
      </c>
      <c r="C86" s="2" t="s">
        <v>291</v>
      </c>
    </row>
    <row r="87" spans="1:3" ht="14.25">
      <c r="A87" s="2" t="str">
        <f>"100110"</f>
        <v>100110</v>
      </c>
      <c r="B87" s="2" t="s">
        <v>117</v>
      </c>
      <c r="C87" s="2" t="s">
        <v>118</v>
      </c>
    </row>
    <row r="88" spans="1:3" ht="14.25">
      <c r="A88" s="2" t="str">
        <f>"100112"</f>
        <v>100112</v>
      </c>
      <c r="B88" s="2" t="s">
        <v>119</v>
      </c>
      <c r="C88" s="2" t="s">
        <v>118</v>
      </c>
    </row>
    <row r="89" spans="1:3" ht="14.25">
      <c r="A89" s="2" t="str">
        <f>"100113"</f>
        <v>100113</v>
      </c>
      <c r="B89" s="2" t="s">
        <v>120</v>
      </c>
      <c r="C89" s="2" t="s">
        <v>121</v>
      </c>
    </row>
    <row r="90" spans="1:3" ht="14.25">
      <c r="A90" s="2" t="str">
        <f>"100114"</f>
        <v>100114</v>
      </c>
      <c r="B90" s="2" t="s">
        <v>122</v>
      </c>
      <c r="C90" s="2" t="s">
        <v>121</v>
      </c>
    </row>
    <row r="91" spans="1:3" ht="14.25">
      <c r="A91" s="2" t="str">
        <f>"100116"</f>
        <v>100116</v>
      </c>
      <c r="B91" s="2" t="s">
        <v>123</v>
      </c>
      <c r="C91" s="2" t="s">
        <v>292</v>
      </c>
    </row>
    <row r="92" spans="1:3" ht="14.25">
      <c r="A92" s="2" t="str">
        <f>"100117"</f>
        <v>100117</v>
      </c>
      <c r="B92" s="2" t="s">
        <v>124</v>
      </c>
      <c r="C92" s="2" t="s">
        <v>293</v>
      </c>
    </row>
    <row r="93" spans="1:3" ht="14.25">
      <c r="A93" s="2" t="str">
        <f>"100118"</f>
        <v>100118</v>
      </c>
      <c r="B93" s="2" t="s">
        <v>125</v>
      </c>
      <c r="C93" s="2" t="s">
        <v>294</v>
      </c>
    </row>
    <row r="94" spans="1:3" ht="14.25">
      <c r="A94" s="2" t="str">
        <f>"100120"</f>
        <v>100120</v>
      </c>
      <c r="B94" s="2" t="s">
        <v>126</v>
      </c>
      <c r="C94" s="2" t="s">
        <v>127</v>
      </c>
    </row>
    <row r="95" spans="1:3" ht="14.25">
      <c r="A95" s="2" t="str">
        <f>"100122"</f>
        <v>100122</v>
      </c>
      <c r="B95" s="2" t="s">
        <v>128</v>
      </c>
      <c r="C95" s="2" t="s">
        <v>295</v>
      </c>
    </row>
    <row r="96" spans="1:3" ht="14.25">
      <c r="A96" s="2" t="str">
        <f>"100123"</f>
        <v>100123</v>
      </c>
      <c r="B96" s="2" t="s">
        <v>129</v>
      </c>
      <c r="C96" s="2" t="s">
        <v>296</v>
      </c>
    </row>
    <row r="97" spans="1:3" ht="14.25">
      <c r="A97" s="2" t="str">
        <f>"100124"</f>
        <v>100124</v>
      </c>
      <c r="B97" s="2" t="s">
        <v>130</v>
      </c>
      <c r="C97" s="2" t="s">
        <v>131</v>
      </c>
    </row>
    <row r="98" spans="1:3" ht="14.25">
      <c r="A98" s="2" t="str">
        <f>"100125"</f>
        <v>100125</v>
      </c>
      <c r="B98" s="2" t="s">
        <v>132</v>
      </c>
      <c r="C98" s="2" t="s">
        <v>297</v>
      </c>
    </row>
    <row r="99" spans="1:3" ht="14.25">
      <c r="A99" s="2" t="str">
        <f>"100126"</f>
        <v>100126</v>
      </c>
      <c r="B99" s="2" t="s">
        <v>133</v>
      </c>
      <c r="C99" s="2" t="s">
        <v>95</v>
      </c>
    </row>
    <row r="100" spans="1:3" ht="14.25">
      <c r="A100" s="2" t="str">
        <f>"100127"</f>
        <v>100127</v>
      </c>
      <c r="B100" s="2" t="s">
        <v>134</v>
      </c>
      <c r="C100" s="2" t="s">
        <v>298</v>
      </c>
    </row>
    <row r="101" spans="1:3" ht="14.25">
      <c r="A101" s="2" t="str">
        <f>"100128"</f>
        <v>100128</v>
      </c>
      <c r="B101" s="2" t="s">
        <v>135</v>
      </c>
      <c r="C101" s="2" t="s">
        <v>136</v>
      </c>
    </row>
    <row r="102" spans="1:3" ht="14.25">
      <c r="A102" s="2" t="str">
        <f>"100133"</f>
        <v>100133</v>
      </c>
      <c r="B102" s="2" t="s">
        <v>137</v>
      </c>
      <c r="C102" s="2" t="s">
        <v>138</v>
      </c>
    </row>
    <row r="103" spans="1:3" ht="14.25">
      <c r="A103" s="2" t="str">
        <f>"100135"</f>
        <v>100135</v>
      </c>
      <c r="B103" s="2" t="s">
        <v>139</v>
      </c>
      <c r="C103" s="2" t="s">
        <v>299</v>
      </c>
    </row>
    <row r="104" spans="1:3" ht="14.25">
      <c r="A104" s="2" t="str">
        <f>"100136"</f>
        <v>100136</v>
      </c>
      <c r="B104" s="2" t="s">
        <v>140</v>
      </c>
      <c r="C104" s="2" t="s">
        <v>300</v>
      </c>
    </row>
    <row r="105" spans="1:3" ht="14.25">
      <c r="A105" s="2" t="str">
        <f>"100137"</f>
        <v>100137</v>
      </c>
      <c r="B105" s="2" t="s">
        <v>141</v>
      </c>
      <c r="C105" s="2" t="s">
        <v>301</v>
      </c>
    </row>
    <row r="106" spans="1:3" ht="14.25">
      <c r="A106" s="2" t="str">
        <f>"100138"</f>
        <v>100138</v>
      </c>
      <c r="B106" s="2" t="s">
        <v>142</v>
      </c>
      <c r="C106" s="2" t="s">
        <v>302</v>
      </c>
    </row>
    <row r="107" spans="1:3" ht="14.25">
      <c r="A107" s="2" t="str">
        <f>"100139"</f>
        <v>100139</v>
      </c>
      <c r="B107" s="2" t="s">
        <v>143</v>
      </c>
      <c r="C107" s="2" t="s">
        <v>303</v>
      </c>
    </row>
    <row r="108" spans="1:3" ht="14.25">
      <c r="A108" s="2" t="str">
        <f>"100140"</f>
        <v>100140</v>
      </c>
      <c r="B108" s="2" t="s">
        <v>144</v>
      </c>
      <c r="C108" s="2" t="s">
        <v>304</v>
      </c>
    </row>
    <row r="109" spans="1:3" ht="14.25">
      <c r="A109" s="2" t="str">
        <f>"100141"</f>
        <v>100141</v>
      </c>
      <c r="B109" s="2" t="s">
        <v>145</v>
      </c>
      <c r="C109" s="2" t="s">
        <v>136</v>
      </c>
    </row>
    <row r="110" spans="1:3" ht="14.25">
      <c r="A110" s="2" t="str">
        <f>"100142"</f>
        <v>100142</v>
      </c>
      <c r="B110" s="2" t="s">
        <v>146</v>
      </c>
      <c r="C110" s="2" t="s">
        <v>147</v>
      </c>
    </row>
    <row r="111" spans="1:3" ht="14.25">
      <c r="A111" s="2" t="str">
        <f>"100144"</f>
        <v>100144</v>
      </c>
      <c r="B111" s="2" t="s">
        <v>148</v>
      </c>
      <c r="C111" s="2" t="s">
        <v>305</v>
      </c>
    </row>
    <row r="112" spans="1:3" ht="14.25">
      <c r="A112" s="2" t="str">
        <f>"100145"</f>
        <v>100145</v>
      </c>
      <c r="B112" s="2" t="s">
        <v>149</v>
      </c>
      <c r="C112" s="2" t="s">
        <v>67</v>
      </c>
    </row>
    <row r="113" spans="1:3" ht="14.25">
      <c r="A113" s="2" t="str">
        <f>"100146"</f>
        <v>100146</v>
      </c>
      <c r="B113" s="2" t="s">
        <v>150</v>
      </c>
      <c r="C113" s="2" t="s">
        <v>151</v>
      </c>
    </row>
    <row r="114" spans="1:3" ht="14.25">
      <c r="A114" s="2" t="str">
        <f>"100147"</f>
        <v>100147</v>
      </c>
      <c r="B114" s="2" t="s">
        <v>152</v>
      </c>
      <c r="C114" s="2" t="s">
        <v>306</v>
      </c>
    </row>
    <row r="115" spans="1:3" ht="14.25">
      <c r="A115" s="2" t="str">
        <f>"100148"</f>
        <v>100148</v>
      </c>
      <c r="B115" s="2" t="s">
        <v>153</v>
      </c>
      <c r="C115" s="2" t="s">
        <v>154</v>
      </c>
    </row>
    <row r="116" spans="1:3" ht="14.25">
      <c r="A116" s="2" t="str">
        <f>"100150"</f>
        <v>100150</v>
      </c>
      <c r="B116" s="2" t="s">
        <v>155</v>
      </c>
      <c r="C116" s="2" t="s">
        <v>307</v>
      </c>
    </row>
    <row r="117" spans="1:3" ht="14.25">
      <c r="A117" s="2" t="str">
        <f>"100151"</f>
        <v>100151</v>
      </c>
      <c r="B117" s="2" t="s">
        <v>156</v>
      </c>
      <c r="C117" s="2" t="s">
        <v>308</v>
      </c>
    </row>
    <row r="118" spans="1:3" ht="14.25">
      <c r="A118" s="2" t="str">
        <f>"100154"</f>
        <v>100154</v>
      </c>
      <c r="B118" s="2" t="s">
        <v>157</v>
      </c>
      <c r="C118" s="2" t="s">
        <v>309</v>
      </c>
    </row>
    <row r="119" spans="1:3" ht="14.25">
      <c r="A119" s="2" t="str">
        <f>"100155"</f>
        <v>100155</v>
      </c>
      <c r="B119" s="2" t="s">
        <v>158</v>
      </c>
      <c r="C119" s="2" t="s">
        <v>310</v>
      </c>
    </row>
    <row r="120" spans="1:3" ht="14.25">
      <c r="A120" s="2" t="str">
        <f>"100158"</f>
        <v>100158</v>
      </c>
      <c r="B120" s="2" t="s">
        <v>159</v>
      </c>
      <c r="C120" s="2" t="s">
        <v>311</v>
      </c>
    </row>
    <row r="121" spans="1:3" ht="14.25">
      <c r="A121" s="2" t="str">
        <f>"100159"</f>
        <v>100159</v>
      </c>
      <c r="B121" s="2" t="s">
        <v>160</v>
      </c>
      <c r="C121" s="2" t="s">
        <v>161</v>
      </c>
    </row>
    <row r="122" spans="1:3" ht="14.25">
      <c r="A122" s="2" t="str">
        <f>"100162"</f>
        <v>100162</v>
      </c>
      <c r="B122" s="2" t="s">
        <v>162</v>
      </c>
      <c r="C122" s="2" t="s">
        <v>163</v>
      </c>
    </row>
    <row r="123" spans="1:3" ht="14.25">
      <c r="A123" s="2" t="str">
        <f>"100163"</f>
        <v>100163</v>
      </c>
      <c r="B123" s="2" t="s">
        <v>164</v>
      </c>
      <c r="C123" s="2" t="s">
        <v>312</v>
      </c>
    </row>
    <row r="124" spans="1:3" ht="14.25">
      <c r="A124" s="2" t="str">
        <f>"100165"</f>
        <v>100165</v>
      </c>
      <c r="B124" s="2" t="s">
        <v>165</v>
      </c>
      <c r="C124" s="2" t="s">
        <v>313</v>
      </c>
    </row>
    <row r="125" spans="1:3" ht="14.25">
      <c r="A125" s="2" t="str">
        <f>"100166"</f>
        <v>100166</v>
      </c>
      <c r="B125" s="2" t="s">
        <v>166</v>
      </c>
      <c r="C125" s="2" t="s">
        <v>314</v>
      </c>
    </row>
    <row r="126" spans="1:3" ht="14.25">
      <c r="A126" s="2" t="str">
        <f>"100167"</f>
        <v>100167</v>
      </c>
      <c r="B126" s="2" t="s">
        <v>167</v>
      </c>
      <c r="C126" s="2" t="s">
        <v>315</v>
      </c>
    </row>
    <row r="127" spans="1:3" ht="14.25">
      <c r="A127" s="2" t="str">
        <f>"100168"</f>
        <v>100168</v>
      </c>
      <c r="B127" s="2" t="s">
        <v>168</v>
      </c>
      <c r="C127" s="2" t="s">
        <v>316</v>
      </c>
    </row>
    <row r="128" spans="1:3" ht="14.25">
      <c r="A128" s="2" t="str">
        <f>"100170"</f>
        <v>100170</v>
      </c>
      <c r="B128" s="2" t="s">
        <v>169</v>
      </c>
      <c r="C128" s="2" t="s">
        <v>170</v>
      </c>
    </row>
    <row r="129" spans="1:3" ht="14.25">
      <c r="A129" s="2" t="str">
        <f>"100171"</f>
        <v>100171</v>
      </c>
      <c r="B129" s="2" t="s">
        <v>171</v>
      </c>
      <c r="C129" s="2" t="s">
        <v>317</v>
      </c>
    </row>
    <row r="130" spans="1:3" ht="14.25">
      <c r="A130" s="2" t="str">
        <f>"100173"</f>
        <v>100173</v>
      </c>
      <c r="B130" s="2" t="s">
        <v>172</v>
      </c>
      <c r="C130" s="2" t="s">
        <v>317</v>
      </c>
    </row>
    <row r="131" spans="1:3" ht="14.25">
      <c r="A131" s="2" t="str">
        <f>"100174"</f>
        <v>100174</v>
      </c>
      <c r="B131" s="2" t="s">
        <v>173</v>
      </c>
      <c r="C131" s="2" t="s">
        <v>318</v>
      </c>
    </row>
    <row r="132" spans="1:3" ht="14.25">
      <c r="A132" s="2" t="str">
        <f>"100175"</f>
        <v>100175</v>
      </c>
      <c r="B132" s="2" t="s">
        <v>174</v>
      </c>
      <c r="C132" s="2" t="s">
        <v>175</v>
      </c>
    </row>
    <row r="133" spans="1:3" ht="14.25">
      <c r="A133" s="2" t="str">
        <f>"100176"</f>
        <v>100176</v>
      </c>
      <c r="B133" s="2" t="s">
        <v>176</v>
      </c>
      <c r="C133" s="2" t="s">
        <v>175</v>
      </c>
    </row>
    <row r="134" spans="1:3" ht="14.25">
      <c r="A134" s="2" t="str">
        <f>"100177"</f>
        <v>100177</v>
      </c>
      <c r="B134" s="2" t="s">
        <v>177</v>
      </c>
      <c r="C134" s="2" t="s">
        <v>175</v>
      </c>
    </row>
    <row r="135" spans="1:3" ht="14.25">
      <c r="A135" s="2" t="str">
        <f>"100178"</f>
        <v>100178</v>
      </c>
      <c r="B135" s="2" t="s">
        <v>178</v>
      </c>
      <c r="C135" s="2" t="s">
        <v>175</v>
      </c>
    </row>
    <row r="136" spans="1:3" ht="14.25">
      <c r="A136" s="2" t="str">
        <f>"100179"</f>
        <v>100179</v>
      </c>
      <c r="B136" s="2" t="s">
        <v>179</v>
      </c>
      <c r="C136" s="2" t="s">
        <v>180</v>
      </c>
    </row>
    <row r="137" spans="1:3" ht="14.25">
      <c r="A137" s="2" t="str">
        <f>"100180"</f>
        <v>100180</v>
      </c>
      <c r="B137" s="2" t="s">
        <v>181</v>
      </c>
      <c r="C137" s="2" t="s">
        <v>180</v>
      </c>
    </row>
    <row r="138" spans="1:3" ht="14.25">
      <c r="A138" s="2" t="str">
        <f>"100181"</f>
        <v>100181</v>
      </c>
      <c r="B138" s="2" t="s">
        <v>182</v>
      </c>
      <c r="C138" s="2" t="s">
        <v>183</v>
      </c>
    </row>
    <row r="139" spans="1:3" ht="14.25">
      <c r="A139" s="2" t="str">
        <f>"100182"</f>
        <v>100182</v>
      </c>
      <c r="B139" s="2" t="s">
        <v>184</v>
      </c>
      <c r="C139" s="2" t="s">
        <v>183</v>
      </c>
    </row>
    <row r="140" spans="1:3" ht="14.25">
      <c r="A140" s="2" t="str">
        <f>"100183"</f>
        <v>100183</v>
      </c>
      <c r="B140" s="2" t="s">
        <v>185</v>
      </c>
      <c r="C140" s="2" t="s">
        <v>183</v>
      </c>
    </row>
    <row r="141" spans="1:3" ht="14.25">
      <c r="A141" s="2" t="str">
        <f>"100184"</f>
        <v>100184</v>
      </c>
      <c r="B141" s="2" t="s">
        <v>186</v>
      </c>
      <c r="C141" s="2" t="s">
        <v>183</v>
      </c>
    </row>
    <row r="142" spans="1:3" ht="14.25">
      <c r="A142" s="2" t="str">
        <f>"100185"</f>
        <v>100185</v>
      </c>
      <c r="B142" s="2" t="s">
        <v>187</v>
      </c>
      <c r="C142" s="2" t="s">
        <v>183</v>
      </c>
    </row>
    <row r="143" spans="1:3" ht="14.25">
      <c r="A143" s="2" t="str">
        <f>"100187"</f>
        <v>100187</v>
      </c>
      <c r="B143" s="2" t="s">
        <v>188</v>
      </c>
      <c r="C143" s="2" t="s">
        <v>183</v>
      </c>
    </row>
    <row r="144" spans="1:3" ht="14.25">
      <c r="A144" s="2" t="str">
        <f>"100188"</f>
        <v>100188</v>
      </c>
      <c r="B144" s="2" t="s">
        <v>189</v>
      </c>
      <c r="C144" s="2" t="s">
        <v>183</v>
      </c>
    </row>
    <row r="145" spans="1:3" ht="14.25">
      <c r="A145" s="2" t="str">
        <f>"100189"</f>
        <v>100189</v>
      </c>
      <c r="B145" s="2" t="s">
        <v>190</v>
      </c>
      <c r="C145" s="2" t="s">
        <v>183</v>
      </c>
    </row>
    <row r="146" spans="1:3" ht="14.25">
      <c r="A146" s="2" t="str">
        <f>"100190"</f>
        <v>100190</v>
      </c>
      <c r="B146" s="2" t="s">
        <v>191</v>
      </c>
      <c r="C146" s="2" t="s">
        <v>319</v>
      </c>
    </row>
    <row r="147" spans="1:3" ht="14.25">
      <c r="A147" s="2" t="str">
        <f>"100191"</f>
        <v>100191</v>
      </c>
      <c r="B147" s="2" t="s">
        <v>192</v>
      </c>
      <c r="C147" s="2" t="s">
        <v>320</v>
      </c>
    </row>
    <row r="148" spans="1:3" ht="14.25">
      <c r="A148" s="2" t="str">
        <f>"100192"</f>
        <v>100192</v>
      </c>
      <c r="B148" s="2" t="s">
        <v>193</v>
      </c>
      <c r="C148" s="2" t="s">
        <v>194</v>
      </c>
    </row>
    <row r="149" spans="1:3" ht="14.25">
      <c r="A149" s="2" t="str">
        <f>"100193"</f>
        <v>100193</v>
      </c>
      <c r="B149" s="2" t="s">
        <v>195</v>
      </c>
      <c r="C149" s="2" t="s">
        <v>196</v>
      </c>
    </row>
    <row r="150" spans="1:3" ht="14.25">
      <c r="A150" s="2" t="str">
        <f>"100194"</f>
        <v>100194</v>
      </c>
      <c r="B150" s="2" t="s">
        <v>197</v>
      </c>
      <c r="C150" s="2" t="s">
        <v>196</v>
      </c>
    </row>
    <row r="151" spans="1:3" ht="14.25">
      <c r="A151" s="2" t="str">
        <f>"100196"</f>
        <v>100196</v>
      </c>
      <c r="B151" s="2" t="s">
        <v>198</v>
      </c>
      <c r="C151" s="2" t="s">
        <v>196</v>
      </c>
    </row>
    <row r="152" spans="1:3" ht="14.25">
      <c r="A152" s="2" t="str">
        <f>"100200"</f>
        <v>100200</v>
      </c>
      <c r="B152" s="2" t="s">
        <v>199</v>
      </c>
      <c r="C152" s="2" t="s">
        <v>321</v>
      </c>
    </row>
    <row r="153" spans="1:3" ht="14.25">
      <c r="A153" s="2" t="str">
        <f>"100201"</f>
        <v>100201</v>
      </c>
      <c r="B153" s="2" t="s">
        <v>200</v>
      </c>
      <c r="C153" s="2" t="s">
        <v>201</v>
      </c>
    </row>
    <row r="154" spans="1:3" ht="14.25">
      <c r="A154" s="2" t="str">
        <f>"100202"</f>
        <v>100202</v>
      </c>
      <c r="B154" s="2" t="s">
        <v>202</v>
      </c>
      <c r="C154" s="2" t="s">
        <v>201</v>
      </c>
    </row>
    <row r="155" spans="1:3" ht="14.25">
      <c r="A155" s="2" t="str">
        <f>"100203"</f>
        <v>100203</v>
      </c>
      <c r="B155" s="2" t="s">
        <v>203</v>
      </c>
      <c r="C155" s="2" t="s">
        <v>183</v>
      </c>
    </row>
    <row r="156" spans="1:3" ht="14.25">
      <c r="A156" s="2" t="str">
        <f>"100204"</f>
        <v>100204</v>
      </c>
      <c r="B156" s="2" t="s">
        <v>204</v>
      </c>
      <c r="C156" s="2" t="s">
        <v>183</v>
      </c>
    </row>
    <row r="157" spans="1:3" ht="14.25">
      <c r="A157" s="2" t="str">
        <f>"100205"</f>
        <v>100205</v>
      </c>
      <c r="B157" s="2" t="s">
        <v>205</v>
      </c>
      <c r="C157" s="2" t="s">
        <v>206</v>
      </c>
    </row>
    <row r="158" spans="1:3" ht="14.25">
      <c r="A158" s="2" t="str">
        <f>"100207"</f>
        <v>100207</v>
      </c>
      <c r="B158" s="2" t="s">
        <v>207</v>
      </c>
      <c r="C158" s="2" t="s">
        <v>206</v>
      </c>
    </row>
    <row r="159" spans="1:3" ht="14.25">
      <c r="A159" s="2" t="str">
        <f>"100209"</f>
        <v>100209</v>
      </c>
      <c r="B159" s="2" t="s">
        <v>208</v>
      </c>
      <c r="C159" s="2" t="s">
        <v>106</v>
      </c>
    </row>
    <row r="160" spans="1:3" ht="14.25">
      <c r="A160" s="2" t="str">
        <f>"100213"</f>
        <v>100213</v>
      </c>
      <c r="B160" s="2" t="s">
        <v>209</v>
      </c>
      <c r="C160" s="2" t="s">
        <v>210</v>
      </c>
    </row>
    <row r="161" spans="1:3" ht="14.25">
      <c r="A161" s="2" t="str">
        <f>"100215"</f>
        <v>100215</v>
      </c>
      <c r="B161" s="2" t="s">
        <v>211</v>
      </c>
      <c r="C161" s="2" t="s">
        <v>322</v>
      </c>
    </row>
    <row r="162" spans="1:3" ht="14.25">
      <c r="A162" s="2" t="str">
        <f>"100226"</f>
        <v>100226</v>
      </c>
      <c r="B162" s="2" t="s">
        <v>212</v>
      </c>
      <c r="C162" s="2" t="s">
        <v>323</v>
      </c>
    </row>
    <row r="163" spans="1:3" ht="14.25">
      <c r="A163" s="2" t="str">
        <f>"100235"</f>
        <v>100235</v>
      </c>
      <c r="B163" s="2" t="s">
        <v>213</v>
      </c>
      <c r="C163" s="2" t="s">
        <v>324</v>
      </c>
    </row>
    <row r="164" spans="1:3" ht="14.25">
      <c r="A164" s="2" t="str">
        <f>"100239"</f>
        <v>100239</v>
      </c>
      <c r="B164" s="2" t="s">
        <v>214</v>
      </c>
      <c r="C164" s="2" t="s">
        <v>325</v>
      </c>
    </row>
    <row r="165" spans="1:3" ht="14.25">
      <c r="A165" s="2" t="str">
        <f>"100242"</f>
        <v>100242</v>
      </c>
      <c r="B165" s="2" t="s">
        <v>215</v>
      </c>
      <c r="C165" s="2" t="s">
        <v>326</v>
      </c>
    </row>
    <row r="166" spans="1:3" ht="14.25">
      <c r="A166" s="2" t="str">
        <f>"100247"</f>
        <v>100247</v>
      </c>
      <c r="B166" s="2" t="s">
        <v>216</v>
      </c>
      <c r="C166" s="2" t="s">
        <v>217</v>
      </c>
    </row>
    <row r="167" spans="1:3" ht="14.25">
      <c r="A167" s="2" t="str">
        <f>"100251"</f>
        <v>100251</v>
      </c>
      <c r="B167" s="2" t="s">
        <v>218</v>
      </c>
      <c r="C167" s="2" t="s">
        <v>327</v>
      </c>
    </row>
    <row r="168" spans="1:3" ht="14.25">
      <c r="A168" s="2" t="str">
        <f>"100255"</f>
        <v>100255</v>
      </c>
      <c r="B168" s="2" t="s">
        <v>219</v>
      </c>
      <c r="C168" s="2" t="s">
        <v>220</v>
      </c>
    </row>
    <row r="169" spans="1:3" ht="14.25">
      <c r="A169" s="2" t="str">
        <f>"100263"</f>
        <v>100263</v>
      </c>
      <c r="B169" s="2" t="s">
        <v>221</v>
      </c>
      <c r="C169" s="2" t="s">
        <v>328</v>
      </c>
    </row>
    <row r="170" spans="1:3" ht="14.25">
      <c r="A170" s="2" t="str">
        <f>"100265"</f>
        <v>100265</v>
      </c>
      <c r="B170" s="2" t="s">
        <v>222</v>
      </c>
      <c r="C170" s="2" t="s">
        <v>329</v>
      </c>
    </row>
    <row r="171" spans="1:3" ht="14.25">
      <c r="A171" s="2" t="str">
        <f>"100268"</f>
        <v>100268</v>
      </c>
      <c r="B171" s="2" t="s">
        <v>223</v>
      </c>
      <c r="C171" s="2" t="s">
        <v>330</v>
      </c>
    </row>
    <row r="172" spans="1:3" ht="14.25">
      <c r="A172" s="2" t="str">
        <f>"100271"</f>
        <v>100271</v>
      </c>
      <c r="B172" s="2" t="s">
        <v>224</v>
      </c>
      <c r="C172" s="2" t="s">
        <v>331</v>
      </c>
    </row>
    <row r="173" spans="1:3" ht="14.25">
      <c r="A173" s="2" t="str">
        <f>"100273"</f>
        <v>100273</v>
      </c>
      <c r="B173" s="2" t="s">
        <v>225</v>
      </c>
      <c r="C173" s="2" t="s">
        <v>226</v>
      </c>
    </row>
    <row r="174" spans="1:3" ht="14.25">
      <c r="A174" s="2" t="str">
        <f>"100274"</f>
        <v>100274</v>
      </c>
      <c r="B174" s="2" t="s">
        <v>227</v>
      </c>
      <c r="C174" s="2" t="s">
        <v>332</v>
      </c>
    </row>
    <row r="175" spans="1:3" ht="14.25">
      <c r="A175" s="2" t="str">
        <f>"100275"</f>
        <v>100275</v>
      </c>
      <c r="B175" s="2" t="s">
        <v>228</v>
      </c>
      <c r="C175" s="2" t="s">
        <v>333</v>
      </c>
    </row>
    <row r="176" spans="1:3" ht="14.25">
      <c r="A176" s="2" t="str">
        <f>"100276"</f>
        <v>100276</v>
      </c>
      <c r="B176" s="2" t="s">
        <v>229</v>
      </c>
      <c r="C176" s="2" t="s">
        <v>230</v>
      </c>
    </row>
    <row r="177" spans="1:3" ht="14.25">
      <c r="A177" s="2" t="str">
        <f>"100277"</f>
        <v>100277</v>
      </c>
      <c r="B177" s="2" t="s">
        <v>231</v>
      </c>
      <c r="C177" s="2" t="s">
        <v>334</v>
      </c>
    </row>
    <row r="178" spans="1:3" ht="14.25">
      <c r="A178" s="2" t="str">
        <f>"109921"</f>
        <v>109921</v>
      </c>
      <c r="B178" s="2" t="s">
        <v>232</v>
      </c>
      <c r="C178" s="2" t="s">
        <v>335</v>
      </c>
    </row>
    <row r="179" spans="1:3" ht="14.25">
      <c r="A179" s="2" t="str">
        <f>"100299"</f>
        <v>100299</v>
      </c>
      <c r="B179" s="2" t="s">
        <v>233</v>
      </c>
      <c r="C179" s="2" t="s">
        <v>336</v>
      </c>
    </row>
    <row r="180" spans="1:3" ht="14.25">
      <c r="A180" s="2" t="str">
        <f>"100300"</f>
        <v>100300</v>
      </c>
      <c r="B180" s="2" t="s">
        <v>234</v>
      </c>
      <c r="C180" s="2" t="s">
        <v>337</v>
      </c>
    </row>
    <row r="181" spans="1:3" ht="14.25">
      <c r="A181" s="2" t="str">
        <f>"100301"</f>
        <v>100301</v>
      </c>
      <c r="B181" s="2" t="s">
        <v>235</v>
      </c>
      <c r="C181" s="2" t="s">
        <v>338</v>
      </c>
    </row>
    <row r="182" spans="1:3" ht="14.25">
      <c r="A182" s="2" t="str">
        <f>"109901"</f>
        <v>109901</v>
      </c>
      <c r="B182" s="2" t="s">
        <v>236</v>
      </c>
      <c r="C182" s="2" t="s">
        <v>237</v>
      </c>
    </row>
    <row r="183" spans="1:3" ht="14.25">
      <c r="A183" s="2" t="str">
        <f>"109909"</f>
        <v>109909</v>
      </c>
      <c r="B183" s="2" t="s">
        <v>238</v>
      </c>
      <c r="C183" s="2" t="s">
        <v>183</v>
      </c>
    </row>
    <row r="184" spans="1:3" ht="14.25">
      <c r="A184" s="2" t="str">
        <f>"109912"</f>
        <v>109912</v>
      </c>
      <c r="B184" s="2" t="s">
        <v>239</v>
      </c>
      <c r="C184" s="2" t="s">
        <v>339</v>
      </c>
    </row>
    <row r="185" spans="1:3" ht="14.25">
      <c r="A185" s="2" t="str">
        <f>"109914"</f>
        <v>109914</v>
      </c>
      <c r="B185" s="2" t="s">
        <v>240</v>
      </c>
      <c r="C185" s="2" t="s">
        <v>121</v>
      </c>
    </row>
    <row r="186" spans="1:3" ht="14.25">
      <c r="A186" s="2" t="str">
        <f>"109915"</f>
        <v>109915</v>
      </c>
      <c r="B186" s="2" t="s">
        <v>241</v>
      </c>
      <c r="C186" s="2" t="s">
        <v>340</v>
      </c>
    </row>
    <row r="187" spans="1:3" ht="14.25">
      <c r="A187" s="2" t="str">
        <f>"109918"</f>
        <v>109918</v>
      </c>
      <c r="B187" s="2" t="s">
        <v>242</v>
      </c>
      <c r="C187" s="2" t="s">
        <v>243</v>
      </c>
    </row>
    <row r="188" spans="1:3" ht="14.25">
      <c r="A188" s="2" t="str">
        <f>"109919"</f>
        <v>109919</v>
      </c>
      <c r="B188" s="2" t="s">
        <v>120</v>
      </c>
      <c r="C188" s="2" t="s">
        <v>243</v>
      </c>
    </row>
    <row r="189" spans="1:3" ht="14.25">
      <c r="A189" s="3">
        <v>109916</v>
      </c>
      <c r="B189" s="2" t="s">
        <v>341</v>
      </c>
      <c r="C189" s="2" t="s">
        <v>244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重庆合格名单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user</cp:lastModifiedBy>
  <dcterms:created xsi:type="dcterms:W3CDTF">2011-10-26T03:38:34Z</dcterms:created>
  <dcterms:modified xsi:type="dcterms:W3CDTF">2011-10-26T07:36:23Z</dcterms:modified>
</cp:coreProperties>
</file>